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erekening provincies" sheetId="2" r:id="rId2"/>
    <sheet name="Sterk met pijn" sheetId="3" r:id="rId3"/>
  </sheets>
  <definedNames>
    <definedName name="OLE_LINK1" localSheetId="0">'Blad1'!#REF!</definedName>
  </definedNames>
  <calcPr fullCalcOnLoad="1"/>
</workbook>
</file>

<file path=xl/sharedStrings.xml><?xml version="1.0" encoding="utf-8"?>
<sst xmlns="http://schemas.openxmlformats.org/spreadsheetml/2006/main" count="78" uniqueCount="72">
  <si>
    <t>Inkomsten</t>
  </si>
  <si>
    <t>Begroot</t>
  </si>
  <si>
    <t xml:space="preserve">subsidie PGO </t>
  </si>
  <si>
    <t>Totaal inkomsten</t>
  </si>
  <si>
    <t>Uitgaven</t>
  </si>
  <si>
    <t>Lotgenotencontact</t>
  </si>
  <si>
    <t>Subtotaal</t>
  </si>
  <si>
    <t>Voorlichting/PR/belangenbehartiging</t>
  </si>
  <si>
    <t>subtotaal</t>
  </si>
  <si>
    <t>Pers. / adm.</t>
  </si>
  <si>
    <t xml:space="preserve">afschrijving </t>
  </si>
  <si>
    <t>Trainingen</t>
  </si>
  <si>
    <t>Algemeen</t>
  </si>
  <si>
    <t>Totaal uitgaven</t>
  </si>
  <si>
    <t>Rentebaten</t>
  </si>
  <si>
    <t xml:space="preserve">contributies </t>
  </si>
  <si>
    <t>overige baten</t>
  </si>
  <si>
    <t>Aantal leden einde van het het jaar</t>
  </si>
  <si>
    <t xml:space="preserve">Jongeren  (2300) </t>
  </si>
  <si>
    <t>Fibromyalgielijn (2500)</t>
  </si>
  <si>
    <t>Magazine (1600)</t>
  </si>
  <si>
    <t>Redactie (1900)</t>
  </si>
  <si>
    <t>Beurzen (1800)</t>
  </si>
  <si>
    <t>Organisatiekosten (1500)</t>
  </si>
  <si>
    <t>Personeel  (700)</t>
  </si>
  <si>
    <t xml:space="preserve">Accountant &amp; administratiekosten (1000) </t>
  </si>
  <si>
    <t>huisvesting (900)</t>
  </si>
  <si>
    <t xml:space="preserve">automatisering (1100) </t>
  </si>
  <si>
    <t>Secretariaat (100)</t>
  </si>
  <si>
    <t>bestuur (200)</t>
  </si>
  <si>
    <t xml:space="preserve">ledenvergadering (500) </t>
  </si>
  <si>
    <t>Werkelijk</t>
  </si>
  <si>
    <t>advertenties</t>
  </si>
  <si>
    <t>giften</t>
  </si>
  <si>
    <t>Overig/algemeen/bankkosten/verzekeringen (600)</t>
  </si>
  <si>
    <t>Samenwerkingssubsidie back-office VWS</t>
  </si>
  <si>
    <t>29,50 p.j.</t>
  </si>
  <si>
    <t xml:space="preserve">Voorlichting en PR &amp; Communicatie (1200) </t>
  </si>
  <si>
    <t>Provincie</t>
  </si>
  <si>
    <t>Code</t>
  </si>
  <si>
    <t>Groningen</t>
  </si>
  <si>
    <t>Friesland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</si>
  <si>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</si>
  <si>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</si>
  <si>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</si>
  <si>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</si>
  <si>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</si>
  <si>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</si>
  <si>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</si>
  <si>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</si>
  <si>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</si>
  <si>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</t>
  </si>
  <si>
    <t>Buitenland/ov</t>
  </si>
  <si>
    <t>JUBILEUMCONGRES / THEMADAGEN</t>
  </si>
  <si>
    <t>inc. Kst 4904</t>
  </si>
  <si>
    <t xml:space="preserve">30,00  p.j. </t>
  </si>
  <si>
    <t>Overschot/tekort</t>
  </si>
  <si>
    <t>online lotgenotencontact</t>
  </si>
  <si>
    <t>Vrijwilligersoverleg (2600)</t>
  </si>
  <si>
    <t>subsidie Reuma Nederland</t>
  </si>
  <si>
    <t>Sterk met Pijn</t>
  </si>
  <si>
    <t>Deskundigheidsbevordering vrijwilligers(2200)</t>
  </si>
  <si>
    <t>Belangenbehartiging (1700)</t>
  </si>
  <si>
    <t>Website, FES Digitaal &amp; Podcast (1400)</t>
  </si>
  <si>
    <t xml:space="preserve">31,00  p.j. </t>
  </si>
  <si>
    <t xml:space="preserve">Werkelijk </t>
  </si>
  <si>
    <t xml:space="preserve">32,00  p.j. </t>
  </si>
  <si>
    <t>Europese vergaderingen  (2400)</t>
  </si>
  <si>
    <t>Online, Provincies en Themadagen (tabblad 2)</t>
  </si>
  <si>
    <t>Cursus "Sterk met Pijn" (2900)&amp;(3500) - tabblad 3</t>
  </si>
  <si>
    <t>Uitgaven 2022</t>
  </si>
  <si>
    <t>adv.kst 4611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</si>
</sst>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&quot;€&quot;\ #,##0"/>
    <numFmt numFmtId="186" formatCode="&quot;Waar&quot;;&quot;Waar&quot;;&quot;Onwaar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50" fillId="0" borderId="0" xfId="0" applyFont="1" applyAlignment="1">
      <alignment horizontal="right" wrapText="1"/>
    </xf>
    <xf numFmtId="0" fontId="51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5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3" fillId="0" borderId="12" xfId="0" applyNumberFormat="1" applyFont="1" applyBorder="1" applyAlignment="1">
      <alignment horizontal="right" wrapText="1"/>
    </xf>
    <xf numFmtId="0" fontId="50" fillId="0" borderId="13" xfId="0" applyFont="1" applyBorder="1" applyAlignment="1">
      <alignment horizontal="right" wrapText="1"/>
    </xf>
    <xf numFmtId="3" fontId="53" fillId="0" borderId="0" xfId="0" applyNumberFormat="1" applyFont="1" applyAlignment="1">
      <alignment horizontal="right" wrapText="1"/>
    </xf>
    <xf numFmtId="0" fontId="51" fillId="0" borderId="0" xfId="0" applyFont="1" applyAlignment="1">
      <alignment/>
    </xf>
    <xf numFmtId="177" fontId="53" fillId="0" borderId="0" xfId="0" applyNumberFormat="1" applyFont="1" applyAlignment="1">
      <alignment horizontal="right" wrapText="1"/>
    </xf>
    <xf numFmtId="3" fontId="53" fillId="0" borderId="0" xfId="0" applyNumberFormat="1" applyFont="1" applyAlignment="1">
      <alignment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4" fontId="6" fillId="0" borderId="0" xfId="0" applyNumberFormat="1" applyFont="1" applyAlignment="1">
      <alignment/>
    </xf>
    <xf numFmtId="2" fontId="50" fillId="0" borderId="0" xfId="0" applyNumberFormat="1" applyFont="1" applyAlignment="1">
      <alignment horizontal="right" wrapText="1"/>
    </xf>
    <xf numFmtId="2" fontId="53" fillId="0" borderId="0" xfId="0" applyNumberFormat="1" applyFont="1" applyAlignment="1">
      <alignment horizontal="right" wrapText="1"/>
    </xf>
    <xf numFmtId="2" fontId="5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1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50" fillId="33" borderId="0" xfId="0" applyNumberFormat="1" applyFont="1" applyFill="1" applyAlignment="1">
      <alignment horizontal="right" wrapText="1"/>
    </xf>
    <xf numFmtId="0" fontId="6" fillId="0" borderId="10" xfId="0" applyFont="1" applyBorder="1" applyAlignment="1">
      <alignment/>
    </xf>
    <xf numFmtId="0" fontId="50" fillId="0" borderId="15" xfId="0" applyFont="1" applyBorder="1" applyAlignment="1">
      <alignment horizontal="right" wrapText="1"/>
    </xf>
    <xf numFmtId="0" fontId="50" fillId="0" borderId="16" xfId="0" applyFont="1" applyBorder="1" applyAlignment="1">
      <alignment horizontal="right" wrapText="1"/>
    </xf>
    <xf numFmtId="41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50" fillId="0" borderId="13" xfId="0" applyNumberFormat="1" applyFont="1" applyBorder="1" applyAlignment="1">
      <alignment horizontal="right" wrapText="1"/>
    </xf>
    <xf numFmtId="0" fontId="50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right" wrapText="1"/>
    </xf>
    <xf numFmtId="3" fontId="53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/>
    </xf>
    <xf numFmtId="177" fontId="53" fillId="0" borderId="0" xfId="0" applyNumberFormat="1" applyFont="1" applyBorder="1" applyAlignment="1">
      <alignment horizontal="right" wrapText="1"/>
    </xf>
    <xf numFmtId="3" fontId="53" fillId="0" borderId="0" xfId="0" applyNumberFormat="1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41" fontId="50" fillId="0" borderId="13" xfId="0" applyNumberFormat="1" applyFont="1" applyBorder="1" applyAlignment="1">
      <alignment horizontal="right" wrapText="1"/>
    </xf>
    <xf numFmtId="41" fontId="50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/>
    </xf>
    <xf numFmtId="41" fontId="50" fillId="0" borderId="12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 wrapText="1"/>
    </xf>
    <xf numFmtId="0" fontId="54" fillId="0" borderId="15" xfId="0" applyFont="1" applyBorder="1" applyAlignment="1">
      <alignment/>
    </xf>
    <xf numFmtId="177" fontId="50" fillId="0" borderId="15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wrapText="1"/>
    </xf>
    <xf numFmtId="3" fontId="50" fillId="0" borderId="17" xfId="0" applyNumberFormat="1" applyFont="1" applyBorder="1" applyAlignment="1">
      <alignment horizontal="right" wrapText="1"/>
    </xf>
    <xf numFmtId="2" fontId="50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3.421875" style="1" customWidth="1"/>
    <col min="2" max="2" width="9.140625" style="55" bestFit="1" customWidth="1"/>
    <col min="3" max="3" width="9.140625" style="47" customWidth="1"/>
    <col min="4" max="4" width="10.140625" style="47" bestFit="1" customWidth="1"/>
    <col min="5" max="5" width="6.8515625" style="24" bestFit="1" customWidth="1"/>
    <col min="6" max="6" width="6.8515625" style="10" bestFit="1" customWidth="1"/>
    <col min="7" max="7" width="9.140625" style="51" customWidth="1"/>
    <col min="8" max="14" width="9.140625" style="1" customWidth="1"/>
    <col min="15" max="15" width="9.140625" style="37" customWidth="1"/>
    <col min="16" max="16384" width="9.140625" style="1" customWidth="1"/>
  </cols>
  <sheetData>
    <row r="1" spans="1:15" ht="12">
      <c r="A1" s="54">
        <v>45058</v>
      </c>
      <c r="F1" s="24"/>
      <c r="O1" s="74"/>
    </row>
    <row r="2" spans="1:15" ht="12" customHeight="1">
      <c r="A2" s="76" t="s">
        <v>0</v>
      </c>
      <c r="B2" s="49" t="s">
        <v>31</v>
      </c>
      <c r="C2" s="22" t="s">
        <v>1</v>
      </c>
      <c r="D2" s="64" t="s">
        <v>65</v>
      </c>
      <c r="E2" s="22" t="s">
        <v>1</v>
      </c>
      <c r="F2" s="46" t="s">
        <v>1</v>
      </c>
      <c r="O2" s="73"/>
    </row>
    <row r="3" spans="1:15" ht="11.25">
      <c r="A3" s="77"/>
      <c r="B3" s="50">
        <v>2021</v>
      </c>
      <c r="C3" s="9">
        <v>2022</v>
      </c>
      <c r="D3" s="65">
        <v>2022</v>
      </c>
      <c r="E3" s="57">
        <v>2023</v>
      </c>
      <c r="F3" s="45">
        <v>2024</v>
      </c>
      <c r="O3" s="32"/>
    </row>
    <row r="4" spans="1:15" ht="12">
      <c r="A4" s="3" t="s">
        <v>17</v>
      </c>
      <c r="B4" s="23">
        <v>6328</v>
      </c>
      <c r="C4" s="23">
        <v>6000</v>
      </c>
      <c r="D4" s="65">
        <v>6282</v>
      </c>
      <c r="E4" s="58">
        <v>6300</v>
      </c>
      <c r="F4" s="68">
        <v>6300</v>
      </c>
      <c r="O4" s="33"/>
    </row>
    <row r="5" spans="1:15" ht="24">
      <c r="A5" s="3"/>
      <c r="B5" s="23" t="s">
        <v>36</v>
      </c>
      <c r="C5" s="23" t="s">
        <v>55</v>
      </c>
      <c r="D5" s="65" t="s">
        <v>55</v>
      </c>
      <c r="E5" s="58" t="s">
        <v>64</v>
      </c>
      <c r="F5" s="68" t="s">
        <v>66</v>
      </c>
      <c r="O5" s="33"/>
    </row>
    <row r="6" spans="1:17" ht="12">
      <c r="A6" s="4" t="s">
        <v>15</v>
      </c>
      <c r="B6" s="11">
        <v>178596</v>
      </c>
      <c r="C6" s="23">
        <v>165000</v>
      </c>
      <c r="D6" s="65">
        <v>206618</v>
      </c>
      <c r="E6" s="58">
        <v>178000</v>
      </c>
      <c r="F6" s="68">
        <v>182000</v>
      </c>
      <c r="O6" s="33"/>
      <c r="Q6" s="37"/>
    </row>
    <row r="7" spans="1:17" ht="12">
      <c r="A7" s="4" t="s">
        <v>2</v>
      </c>
      <c r="B7" s="11">
        <v>45000</v>
      </c>
      <c r="C7" s="23">
        <v>45000</v>
      </c>
      <c r="D7" s="65">
        <v>45000</v>
      </c>
      <c r="E7" s="58">
        <v>45000</v>
      </c>
      <c r="F7" s="68">
        <v>75000</v>
      </c>
      <c r="O7" s="33"/>
      <c r="Q7" s="37"/>
    </row>
    <row r="8" spans="1:17" ht="12">
      <c r="A8" s="4" t="s">
        <v>35</v>
      </c>
      <c r="B8" s="23">
        <v>15000</v>
      </c>
      <c r="C8" s="23">
        <v>15000</v>
      </c>
      <c r="D8" s="65">
        <v>15000</v>
      </c>
      <c r="E8" s="58">
        <v>10000</v>
      </c>
      <c r="F8" s="68">
        <v>0</v>
      </c>
      <c r="O8" s="33"/>
      <c r="Q8" s="37"/>
    </row>
    <row r="9" spans="1:17" ht="12">
      <c r="A9" s="4" t="s">
        <v>32</v>
      </c>
      <c r="B9" s="11">
        <v>433.7</v>
      </c>
      <c r="C9" s="23">
        <v>500</v>
      </c>
      <c r="D9" s="65">
        <v>800</v>
      </c>
      <c r="E9" s="58">
        <v>500</v>
      </c>
      <c r="F9" s="68">
        <v>500</v>
      </c>
      <c r="O9" s="33"/>
      <c r="Q9" s="37"/>
    </row>
    <row r="10" spans="1:17" ht="12">
      <c r="A10" s="4" t="s">
        <v>59</v>
      </c>
      <c r="B10" s="11">
        <v>63110</v>
      </c>
      <c r="C10" s="23">
        <v>60000</v>
      </c>
      <c r="D10" s="65">
        <v>63280</v>
      </c>
      <c r="E10" s="58">
        <v>63000</v>
      </c>
      <c r="F10" s="68">
        <v>63000</v>
      </c>
      <c r="O10" s="33"/>
      <c r="Q10" s="37"/>
    </row>
    <row r="11" spans="1:17" ht="12">
      <c r="A11" s="4" t="s">
        <v>33</v>
      </c>
      <c r="B11" s="11">
        <v>2878</v>
      </c>
      <c r="C11" s="23">
        <v>5000</v>
      </c>
      <c r="D11" s="65">
        <v>2297</v>
      </c>
      <c r="E11" s="58">
        <v>5000</v>
      </c>
      <c r="F11" s="68">
        <v>5000</v>
      </c>
      <c r="O11" s="33"/>
      <c r="Q11" s="37"/>
    </row>
    <row r="12" spans="1:17" ht="12">
      <c r="A12" s="4" t="s">
        <v>16</v>
      </c>
      <c r="B12" s="11">
        <v>1163.45</v>
      </c>
      <c r="C12" s="23">
        <v>500</v>
      </c>
      <c r="D12" s="65">
        <v>4311</v>
      </c>
      <c r="E12" s="58">
        <v>1200</v>
      </c>
      <c r="F12" s="68">
        <v>1200</v>
      </c>
      <c r="O12" s="33"/>
      <c r="Q12" s="37"/>
    </row>
    <row r="13" spans="1:17" ht="12">
      <c r="A13" s="4" t="s">
        <v>3</v>
      </c>
      <c r="B13" s="23">
        <f>SUM(B6:B12)</f>
        <v>306181.15</v>
      </c>
      <c r="C13" s="23">
        <f>SUM(C6:C12)</f>
        <v>291000</v>
      </c>
      <c r="D13" s="65">
        <f>SUM(D6:D12)</f>
        <v>337306</v>
      </c>
      <c r="E13" s="58">
        <f>SUM(E6:E12)</f>
        <v>302700</v>
      </c>
      <c r="F13" s="68">
        <f>SUM(F6:F12)</f>
        <v>326700</v>
      </c>
      <c r="O13" s="33"/>
      <c r="Q13" s="37"/>
    </row>
    <row r="14" spans="1:17" ht="12">
      <c r="A14" s="4"/>
      <c r="B14" s="23"/>
      <c r="C14" s="23"/>
      <c r="D14" s="65"/>
      <c r="E14" s="58"/>
      <c r="F14" s="68"/>
      <c r="O14" s="33"/>
      <c r="Q14" s="37"/>
    </row>
    <row r="15" spans="1:17" ht="12">
      <c r="A15" s="2" t="s">
        <v>4</v>
      </c>
      <c r="C15" s="24"/>
      <c r="E15" s="59"/>
      <c r="F15" s="69"/>
      <c r="O15" s="34"/>
      <c r="Q15" s="37"/>
    </row>
    <row r="16" spans="1:17" ht="12">
      <c r="A16" s="5" t="s">
        <v>5</v>
      </c>
      <c r="C16" s="24"/>
      <c r="E16" s="59"/>
      <c r="F16" s="69"/>
      <c r="O16" s="34"/>
      <c r="Q16" s="37"/>
    </row>
    <row r="17" spans="1:17" ht="12">
      <c r="A17" s="3" t="s">
        <v>68</v>
      </c>
      <c r="B17" s="56">
        <v>6922.28</v>
      </c>
      <c r="C17" s="23">
        <v>12000</v>
      </c>
      <c r="D17" s="65">
        <v>7252.01</v>
      </c>
      <c r="E17" s="58">
        <v>9000</v>
      </c>
      <c r="F17" s="68">
        <v>10000</v>
      </c>
      <c r="O17" s="33"/>
      <c r="Q17" s="37"/>
    </row>
    <row r="18" spans="1:17" ht="12">
      <c r="A18" s="3" t="s">
        <v>18</v>
      </c>
      <c r="B18" s="20">
        <v>1125</v>
      </c>
      <c r="C18" s="23">
        <v>500</v>
      </c>
      <c r="D18" s="66">
        <v>1020</v>
      </c>
      <c r="E18" s="58">
        <v>1000</v>
      </c>
      <c r="F18" s="68">
        <v>1000</v>
      </c>
      <c r="O18" s="35"/>
      <c r="Q18" s="37"/>
    </row>
    <row r="19" spans="1:17" ht="12">
      <c r="A19" s="3" t="s">
        <v>58</v>
      </c>
      <c r="B19" s="20">
        <v>364.2</v>
      </c>
      <c r="C19" s="23">
        <v>2000</v>
      </c>
      <c r="D19" s="66">
        <v>2150.8</v>
      </c>
      <c r="E19" s="58">
        <v>0</v>
      </c>
      <c r="F19" s="68">
        <v>1000</v>
      </c>
      <c r="O19" s="35"/>
      <c r="Q19" s="37"/>
    </row>
    <row r="20" spans="1:17" ht="12">
      <c r="A20" s="3" t="s">
        <v>19</v>
      </c>
      <c r="B20" s="20">
        <v>475</v>
      </c>
      <c r="C20" s="23">
        <v>750</v>
      </c>
      <c r="D20" s="66">
        <v>1025.78</v>
      </c>
      <c r="E20" s="58">
        <v>450</v>
      </c>
      <c r="F20" s="68">
        <v>700</v>
      </c>
      <c r="O20" s="35"/>
      <c r="Q20" s="37"/>
    </row>
    <row r="21" spans="1:17" ht="12">
      <c r="A21" s="6" t="s">
        <v>6</v>
      </c>
      <c r="B21" s="23">
        <f>SUM(B14:B20)</f>
        <v>8886.48</v>
      </c>
      <c r="C21" s="23">
        <f>SUM(C17:C20)</f>
        <v>15250</v>
      </c>
      <c r="D21" s="65">
        <f>SUM(D17:D20)</f>
        <v>11448.590000000002</v>
      </c>
      <c r="E21" s="58">
        <f>SUM(E17:E20)</f>
        <v>10450</v>
      </c>
      <c r="F21" s="68">
        <f>SUM(F17:F20)</f>
        <v>12700</v>
      </c>
      <c r="O21" s="33"/>
      <c r="Q21" s="37"/>
    </row>
    <row r="22" spans="1:17" ht="12">
      <c r="A22" s="5" t="s">
        <v>7</v>
      </c>
      <c r="C22" s="24"/>
      <c r="E22" s="59"/>
      <c r="F22" s="69"/>
      <c r="O22" s="34"/>
      <c r="Q22" s="37"/>
    </row>
    <row r="23" spans="1:17" ht="12">
      <c r="A23" s="3" t="s">
        <v>20</v>
      </c>
      <c r="B23" s="20">
        <v>24735.61</v>
      </c>
      <c r="C23" s="23">
        <v>32000</v>
      </c>
      <c r="D23" s="66">
        <v>34297.49</v>
      </c>
      <c r="E23" s="58">
        <v>32000</v>
      </c>
      <c r="F23" s="68">
        <v>32000</v>
      </c>
      <c r="O23" s="35"/>
      <c r="Q23" s="37"/>
    </row>
    <row r="24" spans="1:17" ht="12">
      <c r="A24" s="3" t="s">
        <v>21</v>
      </c>
      <c r="B24" s="20">
        <v>14501.07</v>
      </c>
      <c r="C24" s="23">
        <v>17000</v>
      </c>
      <c r="D24" s="66">
        <v>22120.21</v>
      </c>
      <c r="E24" s="58">
        <v>20000</v>
      </c>
      <c r="F24" s="68">
        <v>22000</v>
      </c>
      <c r="O24" s="35"/>
      <c r="Q24" s="37"/>
    </row>
    <row r="25" spans="1:17" ht="12">
      <c r="A25" s="3" t="s">
        <v>62</v>
      </c>
      <c r="B25" s="20">
        <v>1640.93</v>
      </c>
      <c r="C25" s="25">
        <v>3000</v>
      </c>
      <c r="D25" s="66">
        <v>4542.35</v>
      </c>
      <c r="E25" s="60">
        <v>2000</v>
      </c>
      <c r="F25" s="70">
        <v>2000</v>
      </c>
      <c r="O25" s="35"/>
      <c r="Q25" s="37"/>
    </row>
    <row r="26" spans="1:17" ht="12">
      <c r="A26" s="3" t="s">
        <v>67</v>
      </c>
      <c r="B26" s="23">
        <v>0</v>
      </c>
      <c r="C26" s="23">
        <v>500</v>
      </c>
      <c r="D26" s="65">
        <v>0</v>
      </c>
      <c r="E26" s="58">
        <v>450</v>
      </c>
      <c r="F26" s="68">
        <v>1000</v>
      </c>
      <c r="O26" s="33"/>
      <c r="Q26" s="37"/>
    </row>
    <row r="27" spans="1:17" ht="12">
      <c r="A27" s="3" t="s">
        <v>37</v>
      </c>
      <c r="B27" s="20">
        <v>4553.63</v>
      </c>
      <c r="C27" s="25">
        <v>4000</v>
      </c>
      <c r="D27" s="66">
        <v>4580.36</v>
      </c>
      <c r="E27" s="60">
        <v>0</v>
      </c>
      <c r="F27" s="70">
        <v>4500</v>
      </c>
      <c r="I27" s="38"/>
      <c r="O27" s="35"/>
      <c r="Q27" s="37"/>
    </row>
    <row r="28" spans="1:17" ht="12">
      <c r="A28" s="3" t="s">
        <v>22</v>
      </c>
      <c r="B28" s="20">
        <v>1215.9</v>
      </c>
      <c r="C28" s="23">
        <v>8000</v>
      </c>
      <c r="D28" s="66">
        <v>7789.13</v>
      </c>
      <c r="E28" s="58">
        <v>2000</v>
      </c>
      <c r="F28" s="68">
        <v>2000</v>
      </c>
      <c r="I28" s="43"/>
      <c r="O28" s="35"/>
      <c r="Q28" s="37"/>
    </row>
    <row r="29" spans="1:17" ht="12">
      <c r="A29" s="3" t="s">
        <v>63</v>
      </c>
      <c r="B29" s="20">
        <v>3785</v>
      </c>
      <c r="C29" s="23">
        <v>3500</v>
      </c>
      <c r="D29" s="66">
        <v>4368.04</v>
      </c>
      <c r="E29" s="58">
        <v>6500</v>
      </c>
      <c r="F29" s="68">
        <v>6500</v>
      </c>
      <c r="I29" s="37"/>
      <c r="O29" s="35"/>
      <c r="Q29" s="37"/>
    </row>
    <row r="30" spans="1:17" ht="24">
      <c r="A30" s="3" t="s">
        <v>69</v>
      </c>
      <c r="B30" s="20">
        <f>2200+587</f>
        <v>2787</v>
      </c>
      <c r="C30" s="25">
        <v>3000</v>
      </c>
      <c r="D30" s="65">
        <v>-1181.02</v>
      </c>
      <c r="E30" s="60">
        <v>3000</v>
      </c>
      <c r="F30" s="70">
        <v>3000</v>
      </c>
      <c r="O30" s="35"/>
      <c r="Q30" s="37"/>
    </row>
    <row r="31" spans="1:17" ht="12">
      <c r="A31" s="3" t="s">
        <v>23</v>
      </c>
      <c r="B31" s="20">
        <f>2515-1163</f>
        <v>1352</v>
      </c>
      <c r="C31" s="23">
        <v>3000</v>
      </c>
      <c r="D31" s="66">
        <v>3646.07</v>
      </c>
      <c r="E31" s="58">
        <v>3000</v>
      </c>
      <c r="F31" s="68">
        <v>3000</v>
      </c>
      <c r="O31" s="35"/>
      <c r="Q31" s="37"/>
    </row>
    <row r="32" spans="1:17" ht="12">
      <c r="A32" s="6" t="s">
        <v>8</v>
      </c>
      <c r="B32" s="23">
        <f>SUM(B23:B31)</f>
        <v>54571.14</v>
      </c>
      <c r="C32" s="23">
        <f>SUM(C23:C31)</f>
        <v>74000</v>
      </c>
      <c r="D32" s="65">
        <f>SUM(D23:D31)</f>
        <v>80162.62999999999</v>
      </c>
      <c r="E32" s="58">
        <f>SUM(E23:E31)</f>
        <v>68950</v>
      </c>
      <c r="F32" s="68">
        <f>SUM(F23:F31)</f>
        <v>76000</v>
      </c>
      <c r="O32" s="33"/>
      <c r="Q32" s="37"/>
    </row>
    <row r="33" spans="1:17" ht="12">
      <c r="A33" s="5" t="s">
        <v>9</v>
      </c>
      <c r="C33" s="24"/>
      <c r="E33" s="59"/>
      <c r="F33" s="69"/>
      <c r="O33" s="34"/>
      <c r="Q33" s="37"/>
    </row>
    <row r="34" spans="1:17" ht="12">
      <c r="A34" s="3" t="s">
        <v>24</v>
      </c>
      <c r="B34" s="23">
        <v>136964</v>
      </c>
      <c r="C34" s="23">
        <v>138000</v>
      </c>
      <c r="D34" s="66">
        <v>155473.81</v>
      </c>
      <c r="E34" s="58">
        <v>146000</v>
      </c>
      <c r="F34" s="68">
        <v>156000</v>
      </c>
      <c r="I34" s="20"/>
      <c r="K34" s="20"/>
      <c r="O34" s="33"/>
      <c r="Q34" s="37"/>
    </row>
    <row r="35" spans="1:17" ht="12">
      <c r="A35" s="3" t="s">
        <v>25</v>
      </c>
      <c r="B35" s="20">
        <v>4295.5</v>
      </c>
      <c r="C35" s="23">
        <v>4500</v>
      </c>
      <c r="D35" s="66">
        <v>4521.37</v>
      </c>
      <c r="E35" s="58">
        <v>4300</v>
      </c>
      <c r="F35" s="68">
        <v>4500</v>
      </c>
      <c r="O35" s="35"/>
      <c r="Q35" s="37"/>
    </row>
    <row r="36" spans="1:17" ht="12">
      <c r="A36" s="3" t="s">
        <v>26</v>
      </c>
      <c r="B36" s="20">
        <v>7180</v>
      </c>
      <c r="C36" s="23">
        <v>7500</v>
      </c>
      <c r="D36" s="66">
        <v>7159.84</v>
      </c>
      <c r="E36" s="58">
        <v>7500</v>
      </c>
      <c r="F36" s="68">
        <v>7500</v>
      </c>
      <c r="O36" s="35"/>
      <c r="Q36" s="37"/>
    </row>
    <row r="37" spans="1:17" ht="12">
      <c r="A37" s="3" t="s">
        <v>10</v>
      </c>
      <c r="B37" s="23">
        <v>1163</v>
      </c>
      <c r="C37" s="23">
        <v>1000</v>
      </c>
      <c r="D37" s="65">
        <v>725.47</v>
      </c>
      <c r="E37" s="58">
        <v>1000</v>
      </c>
      <c r="F37" s="68">
        <v>1000</v>
      </c>
      <c r="O37" s="33"/>
      <c r="Q37" s="37"/>
    </row>
    <row r="38" spans="1:17" ht="12">
      <c r="A38" s="3" t="s">
        <v>27</v>
      </c>
      <c r="B38" s="20">
        <v>8781.29</v>
      </c>
      <c r="C38" s="23">
        <v>7000</v>
      </c>
      <c r="D38" s="66">
        <v>9209.02</v>
      </c>
      <c r="E38" s="58">
        <v>8500</v>
      </c>
      <c r="F38" s="68">
        <v>9000</v>
      </c>
      <c r="O38" s="35"/>
      <c r="Q38" s="37"/>
    </row>
    <row r="39" spans="1:17" ht="12">
      <c r="A39" s="6" t="s">
        <v>8</v>
      </c>
      <c r="B39" s="23">
        <f>SUM(B34:B38)</f>
        <v>158383.79</v>
      </c>
      <c r="C39" s="23">
        <f>SUM(C34:C38)</f>
        <v>158000</v>
      </c>
      <c r="D39" s="65">
        <f>SUM(D34:D38)</f>
        <v>177089.50999999998</v>
      </c>
      <c r="E39" s="58">
        <f>SUM(E34:E38)</f>
        <v>167300</v>
      </c>
      <c r="F39" s="68">
        <f>SUM(F34:F38)</f>
        <v>178000</v>
      </c>
      <c r="O39" s="33"/>
      <c r="Q39" s="37"/>
    </row>
    <row r="40" spans="1:17" ht="12">
      <c r="A40" s="5" t="s">
        <v>11</v>
      </c>
      <c r="C40" s="24"/>
      <c r="E40" s="59"/>
      <c r="F40" s="69"/>
      <c r="O40" s="34"/>
      <c r="Q40" s="37"/>
    </row>
    <row r="41" spans="1:17" ht="12">
      <c r="A41" s="4" t="s">
        <v>61</v>
      </c>
      <c r="B41" s="20">
        <v>2389.7</v>
      </c>
      <c r="C41" s="26">
        <v>1500</v>
      </c>
      <c r="D41" s="66">
        <v>9272.49</v>
      </c>
      <c r="E41" s="61">
        <v>18000</v>
      </c>
      <c r="F41" s="71">
        <v>8000</v>
      </c>
      <c r="O41" s="35"/>
      <c r="Q41" s="37"/>
    </row>
    <row r="42" spans="1:17" ht="12">
      <c r="A42" s="6" t="s">
        <v>8</v>
      </c>
      <c r="B42" s="23">
        <f>SUM(B41:B41)</f>
        <v>2389.7</v>
      </c>
      <c r="C42" s="23">
        <f>SUM(C41:C41)</f>
        <v>1500</v>
      </c>
      <c r="D42" s="65">
        <f>SUM(D41:D41)</f>
        <v>9272.49</v>
      </c>
      <c r="E42" s="58">
        <f>SUM(E41:E41)</f>
        <v>18000</v>
      </c>
      <c r="F42" s="68">
        <f>SUM(F41:F41)</f>
        <v>8000</v>
      </c>
      <c r="O42" s="33"/>
      <c r="Q42" s="37"/>
    </row>
    <row r="43" spans="1:17" ht="12">
      <c r="A43" s="5" t="s">
        <v>12</v>
      </c>
      <c r="C43" s="24"/>
      <c r="E43" s="59"/>
      <c r="F43" s="69"/>
      <c r="O43" s="34"/>
      <c r="Q43" s="37"/>
    </row>
    <row r="44" spans="1:17" ht="12">
      <c r="A44" s="3" t="s">
        <v>28</v>
      </c>
      <c r="B44" s="20">
        <v>16115</v>
      </c>
      <c r="C44" s="23">
        <v>20000</v>
      </c>
      <c r="D44" s="66">
        <v>22024.73</v>
      </c>
      <c r="E44" s="58">
        <v>17000</v>
      </c>
      <c r="F44" s="68">
        <v>17000</v>
      </c>
      <c r="I44" s="31"/>
      <c r="K44" s="31"/>
      <c r="O44" s="35"/>
      <c r="Q44" s="37"/>
    </row>
    <row r="45" spans="1:17" ht="12">
      <c r="A45" s="3" t="s">
        <v>29</v>
      </c>
      <c r="B45" s="20">
        <v>7758</v>
      </c>
      <c r="C45" s="23">
        <v>9000</v>
      </c>
      <c r="D45" s="66">
        <v>12395.31</v>
      </c>
      <c r="E45" s="58">
        <v>12000</v>
      </c>
      <c r="F45" s="68">
        <v>16000</v>
      </c>
      <c r="O45" s="35"/>
      <c r="Q45" s="37"/>
    </row>
    <row r="46" spans="1:17" ht="12">
      <c r="A46" s="3" t="s">
        <v>30</v>
      </c>
      <c r="B46" s="20">
        <v>350</v>
      </c>
      <c r="C46" s="23">
        <v>2000</v>
      </c>
      <c r="D46" s="66">
        <v>954.24</v>
      </c>
      <c r="E46" s="58">
        <v>1000</v>
      </c>
      <c r="F46" s="68">
        <v>1000</v>
      </c>
      <c r="O46" s="35"/>
      <c r="Q46" s="37"/>
    </row>
    <row r="47" spans="1:17" ht="24">
      <c r="A47" s="3" t="s">
        <v>34</v>
      </c>
      <c r="B47" s="20">
        <v>7861</v>
      </c>
      <c r="C47" s="23">
        <v>8000</v>
      </c>
      <c r="D47" s="66">
        <v>7623</v>
      </c>
      <c r="E47" s="58">
        <v>8000</v>
      </c>
      <c r="F47" s="68">
        <v>8000</v>
      </c>
      <c r="O47" s="35"/>
      <c r="Q47" s="37"/>
    </row>
    <row r="48" spans="1:17" ht="12">
      <c r="A48" s="3" t="s">
        <v>54</v>
      </c>
      <c r="B48" s="55">
        <v>955</v>
      </c>
      <c r="C48" s="23"/>
      <c r="D48" s="65"/>
      <c r="E48" s="58"/>
      <c r="F48" s="68"/>
      <c r="G48" s="52"/>
      <c r="O48" s="35"/>
      <c r="Q48" s="37"/>
    </row>
    <row r="49" spans="1:17" ht="12">
      <c r="A49" s="3" t="s">
        <v>71</v>
      </c>
      <c r="C49" s="23"/>
      <c r="D49" s="65"/>
      <c r="E49" s="58"/>
      <c r="F49" s="68"/>
      <c r="G49" s="52"/>
      <c r="O49" s="35"/>
      <c r="Q49" s="37"/>
    </row>
    <row r="50" spans="1:17" ht="12">
      <c r="A50" s="6" t="s">
        <v>53</v>
      </c>
      <c r="B50" s="20">
        <v>4616.85</v>
      </c>
      <c r="C50" s="23">
        <v>3000</v>
      </c>
      <c r="D50" s="66">
        <v>31598.39</v>
      </c>
      <c r="E50" s="58">
        <v>0</v>
      </c>
      <c r="F50" s="68">
        <v>0</v>
      </c>
      <c r="O50" s="33"/>
      <c r="Q50" s="37"/>
    </row>
    <row r="51" spans="1:17" ht="12">
      <c r="A51" s="6" t="s">
        <v>8</v>
      </c>
      <c r="B51" s="23">
        <f>SUM(B44:B50)</f>
        <v>37655.85</v>
      </c>
      <c r="C51" s="23">
        <f>SUM(C44:C50)</f>
        <v>42000</v>
      </c>
      <c r="D51" s="65">
        <f>SUM(D44:D50)</f>
        <v>74595.67</v>
      </c>
      <c r="E51" s="58">
        <f>SUM(E44:E50)</f>
        <v>38000</v>
      </c>
      <c r="F51" s="68">
        <f>SUM(F44:F50)</f>
        <v>42000</v>
      </c>
      <c r="O51" s="33"/>
      <c r="Q51" s="37"/>
    </row>
    <row r="52" spans="1:17" ht="12">
      <c r="A52" s="44"/>
      <c r="C52" s="24"/>
      <c r="E52" s="59"/>
      <c r="F52" s="69"/>
      <c r="O52" s="34"/>
      <c r="Q52" s="37"/>
    </row>
    <row r="53" spans="1:17" ht="12">
      <c r="A53" s="5" t="s">
        <v>13</v>
      </c>
      <c r="B53" s="23">
        <f>SUM(B21,B32,B39,B42,B51)</f>
        <v>261886.96000000002</v>
      </c>
      <c r="C53" s="23">
        <f>SUM(C21,C32,C39,C42,C51)</f>
        <v>290750</v>
      </c>
      <c r="D53" s="65">
        <f>SUM(D21,D32,D39,D42,D51)</f>
        <v>352568.88999999996</v>
      </c>
      <c r="E53" s="58">
        <f>SUM(E21,E32,E39,E42,E51)</f>
        <v>302700</v>
      </c>
      <c r="F53" s="68">
        <f>SUM(F21,F32,F39,F42,F51)</f>
        <v>316700</v>
      </c>
      <c r="O53" s="33"/>
      <c r="Q53" s="37"/>
    </row>
    <row r="54" spans="1:17" ht="12">
      <c r="A54" s="5"/>
      <c r="B54" s="23"/>
      <c r="C54" s="23"/>
      <c r="D54" s="65"/>
      <c r="E54" s="58"/>
      <c r="F54" s="68"/>
      <c r="O54" s="33"/>
      <c r="Q54" s="37"/>
    </row>
    <row r="55" spans="1:17" ht="12">
      <c r="A55" s="5" t="s">
        <v>56</v>
      </c>
      <c r="B55" s="23">
        <f>SUM(B13,-B53)</f>
        <v>44294.19</v>
      </c>
      <c r="C55" s="23">
        <f>SUM(C13,-C53)</f>
        <v>250</v>
      </c>
      <c r="D55" s="65">
        <f>SUM(D13,-D53)</f>
        <v>-15262.889999999956</v>
      </c>
      <c r="E55" s="58">
        <f>SUM(E13,-E53)</f>
        <v>0</v>
      </c>
      <c r="F55" s="68">
        <f>SUM(F13,-F53)</f>
        <v>10000</v>
      </c>
      <c r="O55" s="33"/>
      <c r="Q55" s="37"/>
    </row>
    <row r="56" spans="1:17" ht="12">
      <c r="A56" s="4" t="s">
        <v>14</v>
      </c>
      <c r="B56" s="23"/>
      <c r="C56" s="23">
        <v>50</v>
      </c>
      <c r="D56" s="65">
        <v>0</v>
      </c>
      <c r="E56" s="58">
        <v>0</v>
      </c>
      <c r="F56" s="68">
        <v>0</v>
      </c>
      <c r="O56" s="33"/>
      <c r="Q56" s="37"/>
    </row>
    <row r="57" spans="1:17" s="7" customFormat="1" ht="12">
      <c r="A57" s="8"/>
      <c r="B57" s="21">
        <f>SUM(B55,B56)</f>
        <v>44294.19</v>
      </c>
      <c r="C57" s="21">
        <f>SUM(C55,C56)</f>
        <v>300</v>
      </c>
      <c r="D57" s="67">
        <f>SUM(D55,D56)</f>
        <v>-15262.889999999956</v>
      </c>
      <c r="E57" s="21">
        <f>SUM(E55,E56)</f>
        <v>0</v>
      </c>
      <c r="F57" s="72">
        <f>SUM(F55,F56)</f>
        <v>10000</v>
      </c>
      <c r="G57" s="51"/>
      <c r="O57" s="75"/>
      <c r="Q57" s="37"/>
    </row>
    <row r="58" spans="6:17" ht="12">
      <c r="F58" s="24"/>
      <c r="G58" s="53"/>
      <c r="Q58" s="37"/>
    </row>
    <row r="59" spans="6:17" ht="12">
      <c r="F59" s="24"/>
      <c r="Q59" s="37"/>
    </row>
    <row r="60" spans="6:17" ht="12">
      <c r="F60" s="24"/>
      <c r="Q60" s="37"/>
    </row>
    <row r="61" spans="5:17" ht="12">
      <c r="E61" s="36"/>
      <c r="F61" s="36"/>
      <c r="Q61" s="37"/>
    </row>
    <row r="65" spans="5:6" ht="12">
      <c r="E65" s="36"/>
      <c r="F65" s="36"/>
    </row>
    <row r="66" ht="12">
      <c r="F66" s="24"/>
    </row>
    <row r="67" ht="12">
      <c r="F67" s="24"/>
    </row>
    <row r="68" ht="12">
      <c r="F68" s="24"/>
    </row>
    <row r="70" spans="5:6" ht="12">
      <c r="E70" s="36"/>
      <c r="F70" s="36"/>
    </row>
    <row r="74" spans="5:6" ht="12">
      <c r="E74" s="36"/>
      <c r="F74" s="36"/>
    </row>
  </sheetData>
  <sheetProtection/>
  <mergeCells count="1">
    <mergeCell ref="A2:A3"/>
  </mergeCells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0.421875" style="0" bestFit="1" customWidth="1"/>
    <col min="2" max="2" width="5.28125" style="0" bestFit="1" customWidth="1"/>
    <col min="3" max="3" width="14.8515625" style="42" bestFit="1" customWidth="1"/>
    <col min="14" max="14" width="11.140625" style="0" bestFit="1" customWidth="1"/>
    <col min="15" max="15" width="9.140625" style="15" customWidth="1"/>
    <col min="16" max="16" width="10.8515625" style="0" bestFit="1" customWidth="1"/>
  </cols>
  <sheetData>
    <row r="1" spans="1:3" ht="12.75">
      <c r="A1" s="27"/>
      <c r="B1" s="27"/>
      <c r="C1" s="39"/>
    </row>
    <row r="2" spans="1:3" ht="12.75">
      <c r="A2" s="29" t="s">
        <v>38</v>
      </c>
      <c r="B2" s="30" t="s">
        <v>39</v>
      </c>
      <c r="C2" s="40" t="s">
        <v>70</v>
      </c>
    </row>
    <row r="3" spans="1:3" ht="12.75">
      <c r="A3" s="28" t="s">
        <v>40</v>
      </c>
      <c r="B3" s="27">
        <v>101</v>
      </c>
      <c r="C3" s="27">
        <v>435.66</v>
      </c>
    </row>
    <row r="4" spans="1:3" ht="12.75">
      <c r="A4" s="28" t="s">
        <v>41</v>
      </c>
      <c r="B4" s="27">
        <v>102</v>
      </c>
      <c r="C4" s="62">
        <v>1257.6</v>
      </c>
    </row>
    <row r="5" spans="1:3" ht="12.75">
      <c r="A5" s="28" t="s">
        <v>42</v>
      </c>
      <c r="B5" s="27">
        <v>103</v>
      </c>
      <c r="C5" s="27">
        <v>175.4</v>
      </c>
    </row>
    <row r="6" spans="1:15" ht="12.75">
      <c r="A6" s="28" t="s">
        <v>43</v>
      </c>
      <c r="B6" s="27">
        <v>201</v>
      </c>
      <c r="C6" s="27">
        <v>527.29</v>
      </c>
      <c r="N6" s="1"/>
      <c r="O6" s="19"/>
    </row>
    <row r="7" spans="1:15" ht="12.75">
      <c r="A7" s="28" t="s">
        <v>44</v>
      </c>
      <c r="B7" s="27">
        <v>301</v>
      </c>
      <c r="C7" s="27">
        <v>401.65</v>
      </c>
      <c r="N7" s="1"/>
      <c r="O7" s="19"/>
    </row>
    <row r="8" spans="1:15" ht="12.75">
      <c r="A8" s="28" t="s">
        <v>45</v>
      </c>
      <c r="B8" s="27">
        <v>302</v>
      </c>
      <c r="C8" s="41">
        <v>0</v>
      </c>
      <c r="N8" s="1"/>
      <c r="O8" s="19"/>
    </row>
    <row r="9" spans="1:15" ht="12.75">
      <c r="A9" s="28" t="s">
        <v>46</v>
      </c>
      <c r="B9" s="27">
        <v>401</v>
      </c>
      <c r="C9" s="27">
        <v>409.5</v>
      </c>
      <c r="N9" s="11"/>
      <c r="O9" s="19"/>
    </row>
    <row r="10" spans="1:15" ht="12.75">
      <c r="A10" s="28" t="s">
        <v>47</v>
      </c>
      <c r="B10" s="27">
        <v>501</v>
      </c>
      <c r="C10" s="27">
        <v>502.37</v>
      </c>
      <c r="N10" s="1"/>
      <c r="O10" s="19"/>
    </row>
    <row r="11" spans="1:15" ht="12.75">
      <c r="A11" s="28" t="s">
        <v>48</v>
      </c>
      <c r="B11" s="27">
        <v>601</v>
      </c>
      <c r="C11" s="27">
        <v>354.59</v>
      </c>
      <c r="N11" s="20"/>
      <c r="O11" s="19"/>
    </row>
    <row r="12" spans="1:15" ht="12.75">
      <c r="A12" s="28" t="s">
        <v>49</v>
      </c>
      <c r="B12" s="27">
        <v>701</v>
      </c>
      <c r="C12" s="27">
        <v>990.68</v>
      </c>
      <c r="N12" s="1"/>
      <c r="O12" s="19"/>
    </row>
    <row r="13" spans="1:15" ht="12.75">
      <c r="A13" s="28" t="s">
        <v>50</v>
      </c>
      <c r="B13" s="27">
        <v>801</v>
      </c>
      <c r="C13" s="27">
        <v>463.76</v>
      </c>
      <c r="N13" s="1"/>
      <c r="O13" s="19"/>
    </row>
    <row r="14" spans="1:15" ht="12.75">
      <c r="A14" s="28" t="s">
        <v>51</v>
      </c>
      <c r="B14" s="27">
        <v>901</v>
      </c>
      <c r="C14" s="27">
        <v>675.3</v>
      </c>
      <c r="N14" s="1"/>
      <c r="O14" s="19"/>
    </row>
    <row r="15" spans="1:15" ht="12.75">
      <c r="A15" s="28" t="s">
        <v>52</v>
      </c>
      <c r="B15" s="27"/>
      <c r="C15" s="41"/>
      <c r="N15" s="1"/>
      <c r="O15" s="19"/>
    </row>
    <row r="16" spans="1:15" ht="12.75">
      <c r="A16" s="28" t="s">
        <v>57</v>
      </c>
      <c r="B16" s="27"/>
      <c r="C16" s="62">
        <v>1058.21</v>
      </c>
      <c r="N16" s="1"/>
      <c r="O16" s="19"/>
    </row>
    <row r="17" spans="1:15" ht="12.75">
      <c r="A17" s="28"/>
      <c r="B17" s="27"/>
      <c r="C17" s="39">
        <f>SUM(C3:C16)</f>
        <v>7252.01</v>
      </c>
      <c r="N17" s="1"/>
      <c r="O17" s="19"/>
    </row>
    <row r="18" spans="14:15" ht="12.75">
      <c r="N18" s="1"/>
      <c r="O18" s="19"/>
    </row>
    <row r="19" spans="14:15" ht="12.75">
      <c r="N19" s="1"/>
      <c r="O19" s="19"/>
    </row>
    <row r="20" spans="14:15" ht="12.75">
      <c r="N20" s="1"/>
      <c r="O20" s="1"/>
    </row>
    <row r="33" spans="14:15" ht="12.75">
      <c r="N33" s="12"/>
      <c r="O33" s="13"/>
    </row>
    <row r="34" spans="13:16" ht="12.75">
      <c r="M34" s="1"/>
      <c r="N34" s="16"/>
      <c r="O34" s="14"/>
      <c r="P34" s="18"/>
    </row>
    <row r="35" spans="13:16" ht="12.75">
      <c r="M35" s="1"/>
      <c r="N35" s="16"/>
      <c r="O35" s="14"/>
      <c r="P35" s="18"/>
    </row>
    <row r="36" spans="13:16" ht="12.75">
      <c r="M36" s="1"/>
      <c r="N36" s="16"/>
      <c r="O36" s="14"/>
      <c r="P36" s="16"/>
    </row>
    <row r="37" spans="13:16" ht="12.75">
      <c r="M37" s="1"/>
      <c r="N37" s="16"/>
      <c r="O37" s="14"/>
      <c r="P37" s="18"/>
    </row>
    <row r="38" spans="13:16" ht="12.75">
      <c r="M38" s="1"/>
      <c r="N38" s="16"/>
      <c r="O38" s="14"/>
      <c r="P38" s="16"/>
    </row>
    <row r="39" spans="13:15" ht="12.75">
      <c r="M39" s="1"/>
      <c r="N39" s="16"/>
      <c r="O39" s="14"/>
    </row>
    <row r="40" spans="13:15" ht="12.75">
      <c r="M40" s="1"/>
      <c r="N40" s="16"/>
      <c r="O40" s="14"/>
    </row>
    <row r="41" spans="13:15" ht="12.75">
      <c r="M41" s="1"/>
      <c r="N41" s="17"/>
      <c r="O41" s="14"/>
    </row>
    <row r="42" spans="13:15" ht="12.75">
      <c r="M42" s="1"/>
      <c r="N42" s="17"/>
      <c r="O42" s="14"/>
    </row>
    <row r="43" spans="13:15" ht="12.75">
      <c r="M43" s="1"/>
      <c r="N43" s="17"/>
      <c r="O43" s="14"/>
    </row>
    <row r="44" spans="13:15" ht="12.75">
      <c r="M44" s="1"/>
      <c r="N44" s="17"/>
      <c r="O44" s="14"/>
    </row>
    <row r="45" spans="13:15" ht="12.75">
      <c r="M45" s="1"/>
      <c r="N45" s="17"/>
      <c r="O4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5" sqref="D5"/>
    </sheetView>
  </sheetViews>
  <sheetFormatPr defaultColWidth="9.140625" defaultRowHeight="12.75"/>
  <sheetData>
    <row r="1" ht="12.75">
      <c r="A1" t="s">
        <v>60</v>
      </c>
    </row>
    <row r="2" spans="1:4" ht="12.75">
      <c r="A2">
        <v>2900</v>
      </c>
      <c r="B2" s="48">
        <v>1837.5</v>
      </c>
      <c r="D2" s="48">
        <f>+B2+C2</f>
        <v>1837.5</v>
      </c>
    </row>
    <row r="3" spans="1:4" ht="12.75">
      <c r="A3">
        <v>3500</v>
      </c>
      <c r="B3" s="63">
        <v>-3018.52</v>
      </c>
      <c r="C3">
        <v>3900</v>
      </c>
      <c r="D3" s="48">
        <f>+B3+C3</f>
        <v>881.48</v>
      </c>
    </row>
    <row r="4" spans="2:4" ht="12.75">
      <c r="B4" s="48">
        <f>SUM(B2:B3)</f>
        <v>-1181.02</v>
      </c>
      <c r="D4" s="48">
        <f>SUM(D2:D3)</f>
        <v>2718.98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Ingeborg</dc:creator>
  <cp:keywords/>
  <dc:description/>
  <cp:lastModifiedBy>Ingeborg Audier</cp:lastModifiedBy>
  <cp:lastPrinted>2023-04-21T12:05:19Z</cp:lastPrinted>
  <dcterms:created xsi:type="dcterms:W3CDTF">2009-06-15T13:45:43Z</dcterms:created>
  <dcterms:modified xsi:type="dcterms:W3CDTF">2023-04-25T06:41:28Z</dcterms:modified>
  <cp:category/>
  <cp:version/>
  <cp:contentType/>
  <cp:contentStatus/>
</cp:coreProperties>
</file>